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555" windowHeight="81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C27" i="1" l="1"/>
  <c r="C42" i="1"/>
  <c r="E42" i="1" s="1"/>
  <c r="B32" i="1" l="1"/>
  <c r="C32" i="1" s="1"/>
  <c r="G32" i="1" s="1"/>
  <c r="G36" i="1" s="1"/>
  <c r="E27" i="1"/>
  <c r="B34" i="1" l="1"/>
  <c r="C34" i="1" s="1"/>
  <c r="F34" i="1" s="1"/>
  <c r="B35" i="1"/>
  <c r="C35" i="1" s="1"/>
  <c r="F35" i="1" s="1"/>
  <c r="B33" i="1"/>
  <c r="C33" i="1" s="1"/>
  <c r="F33" i="1" s="1"/>
  <c r="F36" i="1" l="1"/>
  <c r="F37" i="1" s="1"/>
  <c r="F27" i="1" l="1"/>
  <c r="H22" i="1" s="1"/>
  <c r="I22" i="1" s="1"/>
</calcChain>
</file>

<file path=xl/sharedStrings.xml><?xml version="1.0" encoding="utf-8"?>
<sst xmlns="http://schemas.openxmlformats.org/spreadsheetml/2006/main" count="56" uniqueCount="50">
  <si>
    <t>INSTRUCCIONES</t>
  </si>
  <si>
    <t>2.- Los valores de la tabla 2 cambiara automaticamente y nos presentara la cantidad de mortero por m3 a utilizar y su costo.</t>
  </si>
  <si>
    <t>3.- Los valores de la tabla 3 cambiaran automaticamente y nos indicara la cantidad de materiales a utilizar según la cantidad de m3 de cimiento de mamposteria de piedra braza.</t>
  </si>
  <si>
    <t>4.- Esta tabla cambiara automaticamente indicandonos el costo de mano de obra por la cantidad de m3 de cimiento.</t>
  </si>
  <si>
    <t>1.- CANTIDAD DE M3 DE CIMIENTO</t>
  </si>
  <si>
    <t>CONCEPTO</t>
  </si>
  <si>
    <t>UNIDAD</t>
  </si>
  <si>
    <t>ML DE CIMIENTO</t>
  </si>
  <si>
    <t>ANCHO</t>
  </si>
  <si>
    <t>ALTO</t>
  </si>
  <si>
    <t>CORONA</t>
  </si>
  <si>
    <t>TOTAL M3</t>
  </si>
  <si>
    <t>P.U.</t>
  </si>
  <si>
    <t>IMPORTE</t>
  </si>
  <si>
    <t xml:space="preserve">Cimiento de mamposteria elaborado con piedra braza </t>
  </si>
  <si>
    <t>m</t>
  </si>
  <si>
    <t>*Esta tabla nos indica la cantidad de m3 de cimiento de piedra braza y su costo (no incluye mano de obra, solo material.).</t>
  </si>
  <si>
    <t>2.-CANTIDAD DE MORTERO</t>
  </si>
  <si>
    <t>TOTAL DE m3 DE cimiento</t>
  </si>
  <si>
    <t>CANTIDAD DE MORTERO x m3 DE CIMIENTO</t>
  </si>
  <si>
    <t>TOTAL EN M3</t>
  </si>
  <si>
    <t>PRECIO UNITARIO</t>
  </si>
  <si>
    <t>MORTERO-ARENA PROPORCION 1:6</t>
  </si>
  <si>
    <t>m3</t>
  </si>
  <si>
    <t>*Esta tabla nos indica la cantidad de mortero que se necesita para la cantidad de m3 de cimiento asi como tambien su costo.</t>
  </si>
  <si>
    <t>3.- CANTIDAD DE MATERIALES</t>
  </si>
  <si>
    <t>MATERIAL</t>
  </si>
  <si>
    <t>CANTIDAD x BULTO o x BOTE</t>
  </si>
  <si>
    <t>CANTIDAD x TONELADA o X VIAJE</t>
  </si>
  <si>
    <t>PRECIO MORTERO</t>
  </si>
  <si>
    <t>PRECIO PIEDRA</t>
  </si>
  <si>
    <t>PIEDRA M3</t>
  </si>
  <si>
    <t>Viaje 6 m3</t>
  </si>
  <si>
    <t>MORTERO Bulto de 50kg.</t>
  </si>
  <si>
    <t>Tonelada</t>
  </si>
  <si>
    <t>ARENA Bote 19lts.</t>
  </si>
  <si>
    <t>AGUA Bote 19 lts.</t>
  </si>
  <si>
    <t>Pipa 3000 lts.</t>
  </si>
  <si>
    <t>TOTAL PARCIAL</t>
  </si>
  <si>
    <t xml:space="preserve">TOTAL  </t>
  </si>
  <si>
    <t>*Esta tabla nos presenta la cantidad total de piedra y mortero a utilizar, con su respectivo costo.</t>
  </si>
  <si>
    <t>4.-MANO DE OBRA</t>
  </si>
  <si>
    <t>MANO DE OBRA</t>
  </si>
  <si>
    <t xml:space="preserve">UNIDAD </t>
  </si>
  <si>
    <t xml:space="preserve">CANTIDAD </t>
  </si>
  <si>
    <t>P.U</t>
  </si>
  <si>
    <t>CUADRILLA 1 OF. ALBAÑIL, AYUDANTE</t>
  </si>
  <si>
    <t>M3</t>
  </si>
  <si>
    <t>*Esta tabla nos presenta el costo de mano de obra por la cantidad total de cimiento.</t>
  </si>
  <si>
    <r>
      <t xml:space="preserve">1.- En la casilla ML DE CIMIENTO (marcada con color </t>
    </r>
    <r>
      <rPr>
        <sz val="11"/>
        <color rgb="FFFF0000"/>
        <rFont val="Calibri"/>
        <family val="2"/>
        <scheme val="minor"/>
      </rPr>
      <t>rojo</t>
    </r>
    <r>
      <rPr>
        <sz val="11"/>
        <color theme="1"/>
        <rFont val="Calibri"/>
        <family val="2"/>
        <scheme val="minor"/>
      </rPr>
      <t xml:space="preserve">) Se rellenara con la cantidad de metros lineales del proyecto, posteriormente se rellenaran las casillas de ancho, alto y corona (marcada con color </t>
    </r>
    <r>
      <rPr>
        <sz val="11"/>
        <color rgb="FFFF0000"/>
        <rFont val="Calibri"/>
        <family val="2"/>
        <scheme val="minor"/>
      </rPr>
      <t>rojo</t>
    </r>
    <r>
      <rPr>
        <sz val="11"/>
        <color theme="1"/>
        <rFont val="Calibri"/>
        <family val="2"/>
        <scheme val="minor"/>
      </rPr>
      <t>) segun las dimenciones del cimiento especificadas en el proyecto esto nos mostrara el total de m3 de cimiento y su costo.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</si>
</sst>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  <numFmt numFmtId="165" formatCode="[$$-80A]#,##0.00"/>
    <numFmt numFmtId="166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/>
      <top style="thin">
        <color indexed="64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4" fillId="3" borderId="1" xfId="0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166" fontId="7" fillId="3" borderId="5" xfId="2" applyNumberFormat="1" applyFont="1" applyFill="1" applyBorder="1" applyAlignment="1">
      <alignment horizontal="center" vertical="center" wrapText="1"/>
    </xf>
    <xf numFmtId="166" fontId="7" fillId="3" borderId="6" xfId="2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/>
    </xf>
    <xf numFmtId="0" fontId="7" fillId="4" borderId="0" xfId="0" applyFont="1" applyFill="1" applyBorder="1"/>
    <xf numFmtId="164" fontId="5" fillId="4" borderId="0" xfId="1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/>
    <xf numFmtId="0" fontId="12" fillId="4" borderId="0" xfId="0" applyFont="1" applyFill="1" applyBorder="1" applyAlignment="1">
      <alignment horizontal="left" wrapText="1"/>
    </xf>
    <xf numFmtId="0" fontId="0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wrapText="1"/>
    </xf>
    <xf numFmtId="165" fontId="0" fillId="3" borderId="0" xfId="0" applyNumberForma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0" xfId="0" applyFill="1" applyBorder="1" applyAlignment="1"/>
    <xf numFmtId="0" fontId="0" fillId="4" borderId="10" xfId="0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0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wrapText="1"/>
    </xf>
    <xf numFmtId="165" fontId="3" fillId="3" borderId="15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/>
    </xf>
    <xf numFmtId="0" fontId="0" fillId="4" borderId="10" xfId="0" applyFont="1" applyFill="1" applyBorder="1"/>
    <xf numFmtId="0" fontId="7" fillId="3" borderId="10" xfId="0" applyFont="1" applyFill="1" applyBorder="1"/>
    <xf numFmtId="0" fontId="12" fillId="4" borderId="10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wrapText="1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377944</xdr:colOff>
      <xdr:row>6</xdr:row>
      <xdr:rowOff>107017</xdr:rowOff>
    </xdr:from>
    <xdr:to>
      <xdr:col>3</xdr:col>
      <xdr:colOff>95250</xdr:colOff>
      <xdr:row>9</xdr:row>
      <xdr:rowOff>163738</xdr:rowOff>
    </xdr:to>
    <xdr:sp macro="" textlink="">
      <xdr:nvSpPr>
        <xdr:cNvPr id="2" name="4 CuadroTexto"/>
        <xdr:cNvSpPr txBox="1"/>
      </xdr:nvSpPr>
      <xdr:spPr>
        <a:xfrm>
          <a:off x="377944" y="1250017"/>
          <a:ext cx="2146181" cy="628221"/>
        </a:xfrm>
        <a:prstGeom prst="rect">
          <a:avLst/>
        </a:prstGeom>
        <a:noFill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_tradnl" sz="20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CALCULO DE MATERIALES</a:t>
          </a:r>
          <a:endParaRPr lang="es-ES" sz="20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9922</xdr:colOff>
      <xdr:row>0</xdr:row>
      <xdr:rowOff>9922</xdr:rowOff>
    </xdr:from>
    <xdr:to>
      <xdr:col>9</xdr:col>
      <xdr:colOff>0</xdr:colOff>
      <xdr:row>5</xdr:row>
      <xdr:rowOff>180309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" y="9922"/>
          <a:ext cx="7029053" cy="1122887"/>
        </a:xfrm>
        <a:prstGeom prst="rect">
          <a:avLst/>
        </a:prstGeom>
      </xdr:spPr>
    </xdr:pic>
    <xdr:clientData/>
  </xdr:twoCellAnchor>
  <xdr:twoCellAnchor>
    <xdr:from>
      <xdr:col>4</xdr:col>
      <xdr:colOff>156147</xdr:colOff>
      <xdr:row>7</xdr:row>
      <xdr:rowOff>45785</xdr:rowOff>
    </xdr:from>
    <xdr:to>
      <xdr:col>8</xdr:col>
      <xdr:colOff>389164</xdr:colOff>
      <xdr:row>9</xdr:row>
      <xdr:rowOff>314</xdr:rowOff>
    </xdr:to>
    <xdr:sp macro="" textlink="">
      <xdr:nvSpPr>
        <xdr:cNvPr id="4" name="4 CuadroTexto"/>
        <xdr:cNvSpPr txBox="1"/>
      </xdr:nvSpPr>
      <xdr:spPr>
        <a:xfrm>
          <a:off x="3347022" y="1379285"/>
          <a:ext cx="3319117" cy="335529"/>
        </a:xfrm>
        <a:prstGeom prst="rect">
          <a:avLst/>
        </a:prstGeom>
        <a:noFill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_tradnl" sz="1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CIMIENTO DE MAPOSTERIA </a:t>
          </a:r>
          <a:endParaRPr lang="es-ES" sz="1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I19" sqref="I19"/>
    </sheetView>
  </sheetViews>
  <sheetFormatPr baseColWidth="10" defaultRowHeight="15" x14ac:dyDescent="0.25"/>
  <cols>
    <col min="3" max="3" width="13.5703125" customWidth="1"/>
    <col min="5" max="5" width="12" customWidth="1"/>
  </cols>
  <sheetData>
    <row r="1" spans="1:9" x14ac:dyDescent="0.25">
      <c r="A1" s="51"/>
      <c r="B1" s="52"/>
      <c r="C1" s="52"/>
      <c r="D1" s="52"/>
      <c r="E1" s="52"/>
      <c r="F1" s="52"/>
      <c r="G1" s="52"/>
      <c r="H1" s="52"/>
      <c r="I1" s="53"/>
    </row>
    <row r="2" spans="1:9" x14ac:dyDescent="0.25">
      <c r="A2" s="54"/>
      <c r="B2" s="1"/>
      <c r="C2" s="1"/>
      <c r="D2" s="1"/>
      <c r="E2" s="1"/>
      <c r="F2" s="1"/>
      <c r="G2" s="1"/>
      <c r="H2" s="1"/>
      <c r="I2" s="55"/>
    </row>
    <row r="3" spans="1:9" x14ac:dyDescent="0.25">
      <c r="A3" s="54"/>
      <c r="B3" s="1"/>
      <c r="C3" s="1"/>
      <c r="D3" s="1"/>
      <c r="E3" s="1"/>
      <c r="F3" s="1"/>
      <c r="G3" s="1"/>
      <c r="H3" s="1"/>
      <c r="I3" s="55"/>
    </row>
    <row r="4" spans="1:9" x14ac:dyDescent="0.25">
      <c r="A4" s="54"/>
      <c r="B4" s="1"/>
      <c r="C4" s="1"/>
      <c r="D4" s="1"/>
      <c r="E4" s="1"/>
      <c r="F4" s="1"/>
      <c r="G4" s="1"/>
      <c r="H4" s="1"/>
      <c r="I4" s="55"/>
    </row>
    <row r="5" spans="1:9" x14ac:dyDescent="0.25">
      <c r="A5" s="54"/>
      <c r="B5" s="1"/>
      <c r="C5" s="1"/>
      <c r="D5" s="1"/>
      <c r="E5" s="1"/>
      <c r="F5" s="1"/>
      <c r="G5" s="1"/>
      <c r="H5" s="1"/>
      <c r="I5" s="55"/>
    </row>
    <row r="6" spans="1:9" x14ac:dyDescent="0.25">
      <c r="A6" s="54"/>
      <c r="B6" s="1"/>
      <c r="C6" s="1"/>
      <c r="D6" s="1"/>
      <c r="E6" s="1"/>
      <c r="F6" s="1"/>
      <c r="G6" s="1"/>
      <c r="H6" s="1"/>
      <c r="I6" s="55"/>
    </row>
    <row r="7" spans="1:9" x14ac:dyDescent="0.25">
      <c r="A7" s="56"/>
      <c r="B7" s="42"/>
      <c r="C7" s="42"/>
      <c r="D7" s="42"/>
      <c r="E7" s="42"/>
      <c r="F7" s="42"/>
      <c r="G7" s="42"/>
      <c r="H7" s="42"/>
      <c r="I7" s="57"/>
    </row>
    <row r="8" spans="1:9" x14ac:dyDescent="0.25">
      <c r="A8" s="58"/>
      <c r="B8" s="43"/>
      <c r="C8" s="43"/>
      <c r="D8" s="43"/>
      <c r="E8" s="43"/>
      <c r="F8" s="43"/>
      <c r="G8" s="43"/>
      <c r="H8" s="42"/>
      <c r="I8" s="57"/>
    </row>
    <row r="9" spans="1:9" x14ac:dyDescent="0.25">
      <c r="A9" s="58"/>
      <c r="B9" s="43"/>
      <c r="C9" s="43"/>
      <c r="D9" s="43"/>
      <c r="E9" s="43"/>
      <c r="F9" s="43"/>
      <c r="G9" s="43"/>
      <c r="H9" s="42"/>
      <c r="I9" s="57"/>
    </row>
    <row r="10" spans="1:9" x14ac:dyDescent="0.25">
      <c r="A10" s="58"/>
      <c r="B10" s="43"/>
      <c r="C10" s="43"/>
      <c r="D10" s="43"/>
      <c r="E10" s="43"/>
      <c r="F10" s="43"/>
      <c r="G10" s="43"/>
      <c r="H10" s="42"/>
      <c r="I10" s="57"/>
    </row>
    <row r="11" spans="1:9" x14ac:dyDescent="0.25">
      <c r="A11" s="59"/>
      <c r="B11" s="44"/>
      <c r="C11" s="44"/>
      <c r="D11" s="44"/>
      <c r="E11" s="44"/>
      <c r="F11" s="44"/>
      <c r="G11" s="44"/>
      <c r="H11" s="42"/>
      <c r="I11" s="57"/>
    </row>
    <row r="12" spans="1:9" x14ac:dyDescent="0.25">
      <c r="A12" s="60" t="s">
        <v>0</v>
      </c>
      <c r="B12" s="45"/>
      <c r="C12" s="46"/>
      <c r="D12" s="46"/>
      <c r="E12" s="46"/>
      <c r="F12" s="46"/>
      <c r="G12" s="46"/>
      <c r="H12" s="40"/>
      <c r="I12" s="61"/>
    </row>
    <row r="13" spans="1:9" ht="45" customHeight="1" x14ac:dyDescent="0.25">
      <c r="A13" s="62" t="s">
        <v>49</v>
      </c>
      <c r="B13" s="47"/>
      <c r="C13" s="47"/>
      <c r="D13" s="47"/>
      <c r="E13" s="47"/>
      <c r="F13" s="47"/>
      <c r="G13" s="47"/>
      <c r="H13" s="47"/>
      <c r="I13" s="63"/>
    </row>
    <row r="14" spans="1:9" ht="0.75" customHeight="1" x14ac:dyDescent="0.25">
      <c r="A14" s="64" t="s">
        <v>1</v>
      </c>
      <c r="B14" s="48"/>
      <c r="C14" s="48"/>
      <c r="D14" s="48"/>
      <c r="E14" s="48"/>
      <c r="F14" s="48"/>
      <c r="G14" s="48"/>
      <c r="H14" s="48"/>
      <c r="I14" s="65"/>
    </row>
    <row r="15" spans="1:9" x14ac:dyDescent="0.25">
      <c r="A15" s="64"/>
      <c r="B15" s="48"/>
      <c r="C15" s="48"/>
      <c r="D15" s="48"/>
      <c r="E15" s="48"/>
      <c r="F15" s="48"/>
      <c r="G15" s="48"/>
      <c r="H15" s="48"/>
      <c r="I15" s="65"/>
    </row>
    <row r="16" spans="1:9" x14ac:dyDescent="0.25">
      <c r="A16" s="62" t="s">
        <v>2</v>
      </c>
      <c r="B16" s="47"/>
      <c r="C16" s="47"/>
      <c r="D16" s="47"/>
      <c r="E16" s="47"/>
      <c r="F16" s="47"/>
      <c r="G16" s="47"/>
      <c r="H16" s="47"/>
      <c r="I16" s="63"/>
    </row>
    <row r="17" spans="1:9" x14ac:dyDescent="0.25">
      <c r="A17" s="62"/>
      <c r="B17" s="47"/>
      <c r="C17" s="47"/>
      <c r="D17" s="47"/>
      <c r="E17" s="47"/>
      <c r="F17" s="47"/>
      <c r="G17" s="47"/>
      <c r="H17" s="47"/>
      <c r="I17" s="63"/>
    </row>
    <row r="18" spans="1:9" x14ac:dyDescent="0.25">
      <c r="A18" s="62" t="s">
        <v>3</v>
      </c>
      <c r="B18" s="47"/>
      <c r="C18" s="47"/>
      <c r="D18" s="47"/>
      <c r="E18" s="47"/>
      <c r="F18" s="47"/>
      <c r="G18" s="47"/>
      <c r="H18" s="47"/>
      <c r="I18" s="63"/>
    </row>
    <row r="19" spans="1:9" x14ac:dyDescent="0.25">
      <c r="A19" s="66"/>
      <c r="B19" s="46"/>
      <c r="C19" s="46"/>
      <c r="D19" s="46"/>
      <c r="E19" s="46"/>
      <c r="F19" s="46"/>
      <c r="G19" s="46"/>
      <c r="H19" s="40"/>
      <c r="I19" s="61"/>
    </row>
    <row r="20" spans="1:9" ht="18" x14ac:dyDescent="0.25">
      <c r="A20" s="67" t="s">
        <v>4</v>
      </c>
      <c r="B20" s="29"/>
      <c r="C20" s="29"/>
      <c r="D20" s="29"/>
      <c r="E20" s="29"/>
      <c r="F20" s="29"/>
      <c r="G20" s="29"/>
      <c r="H20" s="29"/>
      <c r="I20" s="68"/>
    </row>
    <row r="21" spans="1:9" ht="25.5" x14ac:dyDescent="0.25">
      <c r="A21" s="69" t="s">
        <v>5</v>
      </c>
      <c r="B21" s="3" t="s">
        <v>6</v>
      </c>
      <c r="C21" s="22" t="s">
        <v>7</v>
      </c>
      <c r="D21" s="22" t="s">
        <v>8</v>
      </c>
      <c r="E21" s="22" t="s">
        <v>9</v>
      </c>
      <c r="F21" s="23" t="s">
        <v>10</v>
      </c>
      <c r="G21" s="4" t="s">
        <v>11</v>
      </c>
      <c r="H21" s="5" t="s">
        <v>12</v>
      </c>
      <c r="I21" s="70" t="s">
        <v>13</v>
      </c>
    </row>
    <row r="22" spans="1:9" ht="64.5" x14ac:dyDescent="0.25">
      <c r="A22" s="71" t="s">
        <v>14</v>
      </c>
      <c r="B22" s="24" t="s">
        <v>15</v>
      </c>
      <c r="C22" s="25">
        <v>50</v>
      </c>
      <c r="D22" s="18">
        <v>0.8</v>
      </c>
      <c r="E22" s="18">
        <v>1</v>
      </c>
      <c r="F22" s="15">
        <v>0.3</v>
      </c>
      <c r="G22" s="26">
        <f>C22*(((D22+F22)*E22)/2)</f>
        <v>27.500000000000004</v>
      </c>
      <c r="H22" s="27">
        <f>((F27/G22)+(G32/C27))</f>
        <v>446.44049993897198</v>
      </c>
      <c r="I22" s="72">
        <f>G22*H22</f>
        <v>12277.113748321732</v>
      </c>
    </row>
    <row r="23" spans="1:9" x14ac:dyDescent="0.25">
      <c r="A23" s="73" t="s">
        <v>16</v>
      </c>
      <c r="B23" s="35"/>
      <c r="C23" s="35"/>
      <c r="D23" s="35"/>
      <c r="E23" s="35"/>
      <c r="F23" s="35"/>
      <c r="G23" s="35"/>
      <c r="H23" s="40"/>
      <c r="I23" s="61"/>
    </row>
    <row r="24" spans="1:9" x14ac:dyDescent="0.25">
      <c r="A24" s="74"/>
      <c r="B24" s="40"/>
      <c r="C24" s="40"/>
      <c r="D24" s="40"/>
      <c r="E24" s="40"/>
      <c r="F24" s="40"/>
      <c r="G24" s="40"/>
      <c r="H24" s="40"/>
      <c r="I24" s="61"/>
    </row>
    <row r="25" spans="1:9" ht="18" x14ac:dyDescent="0.25">
      <c r="A25" s="75"/>
      <c r="B25" s="21" t="s">
        <v>17</v>
      </c>
      <c r="C25" s="21"/>
      <c r="D25" s="21"/>
      <c r="E25" s="21"/>
      <c r="F25" s="20"/>
      <c r="G25" s="36"/>
      <c r="H25" s="42"/>
      <c r="I25" s="57"/>
    </row>
    <row r="26" spans="1:9" ht="63.75" x14ac:dyDescent="0.25">
      <c r="A26" s="69" t="s">
        <v>5</v>
      </c>
      <c r="B26" s="2" t="s">
        <v>6</v>
      </c>
      <c r="C26" s="3" t="s">
        <v>18</v>
      </c>
      <c r="D26" s="3" t="s">
        <v>19</v>
      </c>
      <c r="E26" s="3" t="s">
        <v>20</v>
      </c>
      <c r="F26" s="4" t="s">
        <v>21</v>
      </c>
      <c r="G26" s="37"/>
      <c r="H26" s="42"/>
      <c r="I26" s="57"/>
    </row>
    <row r="27" spans="1:9" ht="57.75" customHeight="1" x14ac:dyDescent="0.25">
      <c r="A27" s="71" t="s">
        <v>22</v>
      </c>
      <c r="B27" s="17" t="s">
        <v>23</v>
      </c>
      <c r="C27" s="18">
        <f>G22</f>
        <v>27.500000000000004</v>
      </c>
      <c r="D27" s="18">
        <v>0.33</v>
      </c>
      <c r="E27" s="18">
        <f>C27*D27</f>
        <v>9.0750000000000011</v>
      </c>
      <c r="F27" s="19">
        <f>F36</f>
        <v>4714.6137483217299</v>
      </c>
      <c r="G27" s="38"/>
      <c r="H27" s="42"/>
      <c r="I27" s="57"/>
    </row>
    <row r="28" spans="1:9" ht="15" customHeight="1" x14ac:dyDescent="0.25">
      <c r="A28" s="76" t="s">
        <v>24</v>
      </c>
      <c r="B28" s="39"/>
      <c r="C28" s="39"/>
      <c r="D28" s="39"/>
      <c r="E28" s="39"/>
      <c r="F28" s="39"/>
      <c r="G28" s="39"/>
      <c r="H28" s="39"/>
      <c r="I28" s="77"/>
    </row>
    <row r="29" spans="1:9" x14ac:dyDescent="0.25">
      <c r="A29" s="74"/>
      <c r="B29" s="40"/>
      <c r="C29" s="40"/>
      <c r="D29" s="40"/>
      <c r="E29" s="49"/>
      <c r="F29" s="40"/>
      <c r="G29" s="40"/>
      <c r="H29" s="42"/>
      <c r="I29" s="57"/>
    </row>
    <row r="30" spans="1:9" ht="18" x14ac:dyDescent="0.25">
      <c r="A30" s="67" t="s">
        <v>25</v>
      </c>
      <c r="B30" s="29"/>
      <c r="C30" s="29"/>
      <c r="D30" s="29"/>
      <c r="E30" s="29"/>
      <c r="F30" s="29"/>
      <c r="G30" s="29"/>
      <c r="H30" s="42"/>
      <c r="I30" s="57"/>
    </row>
    <row r="31" spans="1:9" ht="36" x14ac:dyDescent="0.25">
      <c r="A31" s="69" t="s">
        <v>26</v>
      </c>
      <c r="B31" s="12" t="s">
        <v>27</v>
      </c>
      <c r="C31" s="12" t="s">
        <v>28</v>
      </c>
      <c r="D31" s="2" t="s">
        <v>6</v>
      </c>
      <c r="E31" s="4" t="s">
        <v>21</v>
      </c>
      <c r="F31" s="4" t="s">
        <v>29</v>
      </c>
      <c r="G31" s="5" t="s">
        <v>30</v>
      </c>
      <c r="H31" s="42"/>
      <c r="I31" s="57"/>
    </row>
    <row r="32" spans="1:9" x14ac:dyDescent="0.25">
      <c r="A32" s="69" t="s">
        <v>31</v>
      </c>
      <c r="B32" s="3">
        <f>1.5*C27</f>
        <v>41.250000000000007</v>
      </c>
      <c r="C32" s="13">
        <f>B32/6</f>
        <v>6.8750000000000009</v>
      </c>
      <c r="D32" s="14" t="s">
        <v>32</v>
      </c>
      <c r="E32" s="6">
        <v>1100</v>
      </c>
      <c r="F32" s="50"/>
      <c r="G32" s="6">
        <f>C32*E32</f>
        <v>7562.5000000000009</v>
      </c>
      <c r="H32" s="42"/>
      <c r="I32" s="57"/>
    </row>
    <row r="33" spans="1:9" x14ac:dyDescent="0.25">
      <c r="A33" s="78" t="s">
        <v>33</v>
      </c>
      <c r="B33" s="15">
        <f>4.5*E27</f>
        <v>40.837500000000006</v>
      </c>
      <c r="C33" s="16">
        <f>B33/20</f>
        <v>2.0418750000000001</v>
      </c>
      <c r="D33" s="14" t="s">
        <v>34</v>
      </c>
      <c r="E33" s="7">
        <v>1650</v>
      </c>
      <c r="F33" s="7">
        <f>C33*E33</f>
        <v>3369.09375</v>
      </c>
      <c r="G33" s="8"/>
      <c r="H33" s="42"/>
      <c r="I33" s="57"/>
    </row>
    <row r="34" spans="1:9" x14ac:dyDescent="0.25">
      <c r="A34" s="78" t="s">
        <v>35</v>
      </c>
      <c r="B34" s="14">
        <f>65.2631579*E27</f>
        <v>592.26315794250002</v>
      </c>
      <c r="C34" s="16">
        <f>B34/315.789474</f>
        <v>1.8754999982757501</v>
      </c>
      <c r="D34" s="14" t="s">
        <v>32</v>
      </c>
      <c r="E34" s="9">
        <v>600</v>
      </c>
      <c r="F34" s="7">
        <f t="shared" ref="F34:F35" si="0">C34*E34</f>
        <v>1125.29999896545</v>
      </c>
      <c r="G34" s="8"/>
      <c r="H34" s="42"/>
      <c r="I34" s="57"/>
    </row>
    <row r="35" spans="1:9" x14ac:dyDescent="0.25">
      <c r="A35" s="78" t="s">
        <v>36</v>
      </c>
      <c r="B35" s="15">
        <f>19.1578947*E27</f>
        <v>173.85789440250002</v>
      </c>
      <c r="C35" s="16">
        <f>B35/157.894737</f>
        <v>1.1010999967814001</v>
      </c>
      <c r="D35" s="14" t="s">
        <v>37</v>
      </c>
      <c r="E35" s="9">
        <v>200</v>
      </c>
      <c r="F35" s="7">
        <f t="shared" si="0"/>
        <v>220.21999935628003</v>
      </c>
      <c r="G35" s="8"/>
      <c r="H35" s="42"/>
      <c r="I35" s="57"/>
    </row>
    <row r="36" spans="1:9" x14ac:dyDescent="0.25">
      <c r="A36" s="79"/>
      <c r="B36" s="41"/>
      <c r="C36" s="41"/>
      <c r="D36" s="41"/>
      <c r="E36" s="10" t="s">
        <v>38</v>
      </c>
      <c r="F36" s="11">
        <f>F33+F34+F35</f>
        <v>4714.6137483217299</v>
      </c>
      <c r="G36" s="11">
        <f>G32</f>
        <v>7562.5000000000009</v>
      </c>
      <c r="H36" s="42"/>
      <c r="I36" s="57"/>
    </row>
    <row r="37" spans="1:9" x14ac:dyDescent="0.25">
      <c r="A37" s="79"/>
      <c r="B37" s="41"/>
      <c r="C37" s="41"/>
      <c r="D37" s="41"/>
      <c r="E37" s="8" t="s">
        <v>39</v>
      </c>
      <c r="F37" s="30">
        <f>F36+G36</f>
        <v>12277.113748321732</v>
      </c>
      <c r="G37" s="30"/>
      <c r="H37" s="42"/>
      <c r="I37" s="57"/>
    </row>
    <row r="38" spans="1:9" x14ac:dyDescent="0.25">
      <c r="A38" s="76" t="s">
        <v>40</v>
      </c>
      <c r="B38" s="39"/>
      <c r="C38" s="39"/>
      <c r="D38" s="39"/>
      <c r="E38" s="39"/>
      <c r="F38" s="39"/>
      <c r="G38" s="39"/>
      <c r="H38" s="42"/>
      <c r="I38" s="57"/>
    </row>
    <row r="39" spans="1:9" x14ac:dyDescent="0.25">
      <c r="A39" s="56"/>
      <c r="B39" s="42"/>
      <c r="C39" s="42"/>
      <c r="D39" s="42"/>
      <c r="E39" s="42"/>
      <c r="F39" s="42"/>
      <c r="G39" s="42"/>
      <c r="H39" s="42"/>
      <c r="I39" s="57"/>
    </row>
    <row r="40" spans="1:9" ht="18" x14ac:dyDescent="0.25">
      <c r="A40" s="80" t="s">
        <v>41</v>
      </c>
      <c r="B40" s="28"/>
      <c r="C40" s="28"/>
      <c r="D40" s="28"/>
      <c r="E40" s="28"/>
      <c r="F40" s="42"/>
      <c r="G40" s="42"/>
      <c r="H40" s="42"/>
      <c r="I40" s="57"/>
    </row>
    <row r="41" spans="1:9" ht="33" customHeight="1" x14ac:dyDescent="0.25">
      <c r="A41" s="69" t="s">
        <v>42</v>
      </c>
      <c r="B41" s="3" t="s">
        <v>43</v>
      </c>
      <c r="C41" s="3" t="s">
        <v>44</v>
      </c>
      <c r="D41" s="2" t="s">
        <v>45</v>
      </c>
      <c r="E41" s="4" t="s">
        <v>13</v>
      </c>
      <c r="F41" s="42"/>
      <c r="G41" s="42"/>
      <c r="H41" s="42"/>
      <c r="I41" s="57"/>
    </row>
    <row r="42" spans="1:9" x14ac:dyDescent="0.25">
      <c r="A42" s="81" t="s">
        <v>46</v>
      </c>
      <c r="B42" s="31" t="s">
        <v>47</v>
      </c>
      <c r="C42" s="31">
        <f>G22</f>
        <v>27.500000000000004</v>
      </c>
      <c r="D42" s="33">
        <v>244</v>
      </c>
      <c r="E42" s="30">
        <f>C42*D42</f>
        <v>6710.0000000000009</v>
      </c>
      <c r="F42" s="42"/>
      <c r="G42" s="42"/>
      <c r="H42" s="42"/>
      <c r="I42" s="57"/>
    </row>
    <row r="43" spans="1:9" x14ac:dyDescent="0.25">
      <c r="A43" s="81"/>
      <c r="B43" s="32"/>
      <c r="C43" s="32"/>
      <c r="D43" s="34"/>
      <c r="E43" s="30"/>
      <c r="F43" s="42"/>
      <c r="G43" s="42"/>
      <c r="H43" s="42"/>
      <c r="I43" s="57"/>
    </row>
    <row r="44" spans="1:9" x14ac:dyDescent="0.25">
      <c r="A44" s="76" t="s">
        <v>48</v>
      </c>
      <c r="B44" s="39"/>
      <c r="C44" s="39"/>
      <c r="D44" s="39"/>
      <c r="E44" s="39"/>
      <c r="F44" s="39"/>
      <c r="G44" s="39"/>
      <c r="H44" s="42"/>
      <c r="I44" s="57"/>
    </row>
    <row r="45" spans="1:9" ht="15.75" thickBot="1" x14ac:dyDescent="0.3">
      <c r="A45" s="82"/>
      <c r="B45" s="83"/>
      <c r="C45" s="83"/>
      <c r="D45" s="83"/>
      <c r="E45" s="83"/>
      <c r="F45" s="83"/>
      <c r="G45" s="83"/>
      <c r="H45" s="84"/>
      <c r="I45" s="85"/>
    </row>
  </sheetData>
  <mergeCells count="18">
    <mergeCell ref="A44:G44"/>
    <mergeCell ref="F37:G37"/>
    <mergeCell ref="A38:G38"/>
    <mergeCell ref="A42:A43"/>
    <mergeCell ref="B42:B43"/>
    <mergeCell ref="C42:C43"/>
    <mergeCell ref="D42:D43"/>
    <mergeCell ref="E42:E43"/>
    <mergeCell ref="A28:I28"/>
    <mergeCell ref="A23:G23"/>
    <mergeCell ref="A40:E40"/>
    <mergeCell ref="A30:G30"/>
    <mergeCell ref="A20:I20"/>
    <mergeCell ref="A12:B12"/>
    <mergeCell ref="A13:I13"/>
    <mergeCell ref="A14:I15"/>
    <mergeCell ref="A16:I17"/>
    <mergeCell ref="A18:I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JJORGE</dc:creator>
  <cp:lastModifiedBy>JJORGE</cp:lastModifiedBy>
  <dcterms:created xsi:type="dcterms:W3CDTF">2013-03-14T21:30:13Z</dcterms:created>
  <dcterms:modified xsi:type="dcterms:W3CDTF">2013-03-15T18:31:12Z</dcterms:modified>
</cp:coreProperties>
</file>